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justin.muir\OneDrive - pharmatechlabs.com\Documents\Elks docs\Trustee\"/>
    </mc:Choice>
  </mc:AlternateContent>
  <xr:revisionPtr revIDLastSave="0" documentId="13_ncr:1_{E2BAD142-215E-4965-9614-5FDB5A9EECDB}" xr6:coauthVersionLast="47" xr6:coauthVersionMax="47" xr10:uidLastSave="{00000000-0000-0000-0000-000000000000}"/>
  <bookViews>
    <workbookView xWindow="-120" yWindow="-120" windowWidth="20730" windowHeight="11160" firstSheet="5" activeTab="7" xr2:uid="{1C7A69B1-5D52-4AB4-8DC1-C85923C4E220}"/>
  </bookViews>
  <sheets>
    <sheet name="Instructions" sheetId="7" r:id="rId1"/>
    <sheet name="Food planning costs" sheetId="1" r:id="rId2"/>
    <sheet name="Hotel cost" sheetId="2" r:id="rId3"/>
    <sheet name="Dignitaries hospitality" sheetId="3" r:id="rId4"/>
    <sheet name="Other cost to host meeting" sheetId="4" r:id="rId5"/>
    <sheet name="Total cost for hosting" sheetId="5" r:id="rId6"/>
    <sheet name="Food offset cost" sheetId="9" r:id="rId7"/>
    <sheet name="Income from Registration"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9" l="1"/>
  <c r="E5" i="9"/>
  <c r="E4" i="9"/>
  <c r="E3" i="9"/>
  <c r="E2" i="9"/>
  <c r="B6" i="9"/>
  <c r="D6" i="9" s="1"/>
  <c r="F6" i="9" s="1"/>
  <c r="B5" i="9"/>
  <c r="D5" i="9" s="1"/>
  <c r="F5" i="9" s="1"/>
  <c r="B4" i="9"/>
  <c r="D4" i="9" s="1"/>
  <c r="F4" i="9" s="1"/>
  <c r="B3" i="9"/>
  <c r="D3" i="9" s="1"/>
  <c r="F3" i="9" s="1"/>
  <c r="B2" i="9"/>
  <c r="D2" i="9" s="1"/>
  <c r="D8" i="8"/>
  <c r="D3" i="8"/>
  <c r="D4" i="8"/>
  <c r="D5" i="8"/>
  <c r="D6" i="8"/>
  <c r="D7" i="8"/>
  <c r="D2" i="8"/>
  <c r="D4" i="3"/>
  <c r="E4" i="3" s="1"/>
  <c r="D2" i="2"/>
  <c r="B3" i="5" s="1"/>
  <c r="D21" i="4"/>
  <c r="B5" i="5" s="1"/>
  <c r="E3" i="3"/>
  <c r="E2" i="3"/>
  <c r="D3" i="1"/>
  <c r="D4" i="1"/>
  <c r="D5" i="1"/>
  <c r="D6" i="1"/>
  <c r="D2" i="1"/>
  <c r="F2" i="9" l="1"/>
  <c r="F7" i="9"/>
  <c r="D9" i="8" s="1"/>
  <c r="D10" i="8" s="1"/>
  <c r="D7" i="1"/>
  <c r="B2" i="5" s="1"/>
  <c r="E5" i="3"/>
  <c r="B4" i="5" s="1"/>
  <c r="B6" i="5" s="1"/>
  <c r="D14" i="8" s="1"/>
</calcChain>
</file>

<file path=xl/sharedStrings.xml><?xml version="1.0" encoding="utf-8"?>
<sst xmlns="http://schemas.openxmlformats.org/spreadsheetml/2006/main" count="72" uniqueCount="57">
  <si>
    <t>Meal</t>
  </si>
  <si>
    <t>Thursday Dinner</t>
  </si>
  <si>
    <t>Friday Lunch</t>
  </si>
  <si>
    <t>Friday Dinner</t>
  </si>
  <si>
    <t>Saturday Lunch</t>
  </si>
  <si>
    <t>Saturday Dinner</t>
  </si>
  <si>
    <t>Cost per person</t>
  </si>
  <si>
    <t>Projected Head count</t>
  </si>
  <si>
    <t>Total projected cost of food</t>
  </si>
  <si>
    <t>Total</t>
  </si>
  <si>
    <t xml:space="preserve"> </t>
  </si>
  <si>
    <t>Room cost for dignitaries</t>
  </si>
  <si>
    <t>Count of Dignataries</t>
  </si>
  <si>
    <t>Dignitaries item</t>
  </si>
  <si>
    <t>Dignitaries attending</t>
  </si>
  <si>
    <t>Drink tickets</t>
  </si>
  <si>
    <t>Quantity needed</t>
  </si>
  <si>
    <t>Estimated cost</t>
  </si>
  <si>
    <t>hospitality basket</t>
  </si>
  <si>
    <t>Meals</t>
  </si>
  <si>
    <t>Item description</t>
  </si>
  <si>
    <t>Intertainment Thursday/Friday/Saturday</t>
  </si>
  <si>
    <t>Decoration</t>
  </si>
  <si>
    <t>Tabel center pcs</t>
  </si>
  <si>
    <t>Printing cost agenda, program</t>
  </si>
  <si>
    <t>Flower cost for Memorial</t>
  </si>
  <si>
    <t>Extra staff needed Kitchen bar cleaning</t>
  </si>
  <si>
    <t>Proposed extra cost</t>
  </si>
  <si>
    <t>Coffee or food cost for Morning</t>
  </si>
  <si>
    <t>Total cost for hosting meeting</t>
  </si>
  <si>
    <t>Food cost</t>
  </si>
  <si>
    <t>Hotel Cost</t>
  </si>
  <si>
    <t>Dignitaries hospitality</t>
  </si>
  <si>
    <t>Other cost</t>
  </si>
  <si>
    <t>Complete cost</t>
  </si>
  <si>
    <t>sum</t>
  </si>
  <si>
    <t>Champane toast</t>
  </si>
  <si>
    <t>Nigth stay</t>
  </si>
  <si>
    <t>Registration</t>
  </si>
  <si>
    <t>Guest pre registration</t>
  </si>
  <si>
    <t>Pre registration</t>
  </si>
  <si>
    <t>UEA Guest Pre registration</t>
  </si>
  <si>
    <t>UEA Pre Registration</t>
  </si>
  <si>
    <t>At door Registration</t>
  </si>
  <si>
    <t>At door guest registration</t>
  </si>
  <si>
    <t>Count</t>
  </si>
  <si>
    <t>Dollor amount</t>
  </si>
  <si>
    <t>TOTAL</t>
  </si>
  <si>
    <t>Food income</t>
  </si>
  <si>
    <t>Cost to members</t>
  </si>
  <si>
    <t>Offset</t>
  </si>
  <si>
    <t>Total income</t>
  </si>
  <si>
    <r>
      <t xml:space="preserve">Update the cost and quantity of everything in </t>
    </r>
    <r>
      <rPr>
        <sz val="20"/>
        <color theme="7" tint="0.39997558519241921"/>
        <rFont val="Aptos Narrow"/>
        <family val="2"/>
        <scheme val="minor"/>
      </rPr>
      <t>blue</t>
    </r>
    <r>
      <rPr>
        <sz val="20"/>
        <color theme="1"/>
        <rFont val="Aptos Narrow"/>
        <family val="2"/>
        <scheme val="minor"/>
      </rPr>
      <t>. If you have other costs please add them to tab called “Other cost to host meeting". 
The tab called “Total cost for hosting” will give you the cost of hosting that you will include in your bid. The tab called “food offset” will pull number from other tabs. Please only fill in what is in the blue section. This cost is what you will determine to charge for food.
The tab called “income from registration” also has auto filled sections.  This will show what your projected income will be from registration forms.</t>
    </r>
  </si>
  <si>
    <t>Hospitality room rental</t>
  </si>
  <si>
    <t>Shuttel- gas, rental, drivers</t>
  </si>
  <si>
    <t>Extra linen</t>
  </si>
  <si>
    <t>Difference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</si>
</sst>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sz val="20"/>
      <color theme="1"/>
      <name val="Aptos Narrow"/>
      <family val="2"/>
      <scheme val="minor"/>
    </font>
    <font>
      <sz val="20"/>
      <color theme="7" tint="0.39997558519241921"/>
      <name val="Aptos Narrow"/>
      <family val="2"/>
      <scheme val="minor"/>
    </font>
    <font>
      <b/>
      <sz val="11"/>
      <color theme="1"/>
      <name val="Aptos"/>
      <family val="2"/>
    </font>
  </fonts>
  <fills count="6">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8" tint="0.59999389629810485"/>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3" fillId="0" borderId="0" xfId="0" applyFont="1" applyAlignment="1">
      <alignment vertical="center"/>
    </xf>
    <xf numFmtId="44" fontId="0" fillId="0" borderId="0" xfId="1" applyFont="1"/>
    <xf numFmtId="0" fontId="2" fillId="0" borderId="0" xfId="0" applyFont="1"/>
    <xf numFmtId="0" fontId="0" fillId="2" borderId="0" xfId="0" applyFill="1"/>
    <xf numFmtId="44" fontId="0" fillId="2" borderId="0" xfId="0" applyNumberFormat="1" applyFill="1"/>
    <xf numFmtId="0" fontId="2" fillId="2" borderId="0" xfId="0" applyFont="1" applyFill="1"/>
    <xf numFmtId="44" fontId="0" fillId="2" borderId="0" xfId="1" applyFont="1" applyFill="1"/>
    <xf numFmtId="44" fontId="2" fillId="2" borderId="0" xfId="1" applyFont="1" applyFill="1"/>
    <xf numFmtId="44" fontId="0" fillId="3" borderId="0" xfId="1" applyFont="1" applyFill="1"/>
    <xf numFmtId="0" fontId="0" fillId="3" borderId="0" xfId="0" applyFill="1"/>
    <xf numFmtId="49" fontId="0" fillId="0" borderId="0" xfId="0" applyNumberFormat="1"/>
    <xf numFmtId="49" fontId="2" fillId="0" borderId="0" xfId="0" applyNumberFormat="1" applyFont="1"/>
    <xf numFmtId="0" fontId="3" fillId="3" borderId="0" xfId="0" applyFont="1" applyFill="1" applyAlignment="1">
      <alignment vertical="center"/>
    </xf>
    <xf numFmtId="49" fontId="4" fillId="0" borderId="0" xfId="0" applyNumberFormat="1" applyFont="1" applyAlignment="1">
      <alignment wrapText="1"/>
    </xf>
    <xf numFmtId="44" fontId="2" fillId="2" borderId="0" xfId="0" applyNumberFormat="1" applyFont="1" applyFill="1"/>
    <xf numFmtId="1" fontId="0" fillId="3" borderId="0" xfId="1" applyNumberFormat="1" applyFont="1" applyFill="1"/>
    <xf numFmtId="44" fontId="2" fillId="0" borderId="0" xfId="1" applyFont="1"/>
    <xf numFmtId="1" fontId="2" fillId="0" borderId="0" xfId="1" applyNumberFormat="1" applyFont="1"/>
    <xf numFmtId="1" fontId="0" fillId="0" borderId="0" xfId="1" applyNumberFormat="1" applyFont="1"/>
    <xf numFmtId="44" fontId="0" fillId="4" borderId="0" xfId="1" applyFont="1" applyFill="1"/>
    <xf numFmtId="44" fontId="0" fillId="4" borderId="0" xfId="0" applyNumberFormat="1" applyFill="1"/>
    <xf numFmtId="0" fontId="6" fillId="0" borderId="0" xfId="0" applyFont="1" applyAlignment="1">
      <alignment vertical="center"/>
    </xf>
    <xf numFmtId="44" fontId="0" fillId="5" borderId="0" xfId="1" applyFont="1" applyFill="1"/>
    <xf numFmtId="44" fontId="0" fillId="5" borderId="0" xfId="0" applyNumberFormat="1"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A4B06-5A41-4E11-AC1C-6DA61ADB6B02}">
  <dimension ref="A1"/>
  <sheetViews>
    <sheetView workbookViewId="0">
      <selection activeCell="G12" sqref="G12"/>
    </sheetView>
  </sheetViews>
  <sheetFormatPr defaultRowHeight="15" x14ac:dyDescent="0.25"/>
  <cols>
    <col min="1" max="1" width="120.42578125" customWidth="1"/>
  </cols>
  <sheetData>
    <row r="1" spans="1:1" ht="210" x14ac:dyDescent="0.4">
      <c r="A1" s="14" t="s">
        <v>52</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B8527-8C56-447B-B15F-01A43816B56B}">
  <dimension ref="A1:D14"/>
  <sheetViews>
    <sheetView workbookViewId="0">
      <selection activeCell="D22" sqref="D22"/>
    </sheetView>
  </sheetViews>
  <sheetFormatPr defaultRowHeight="15" x14ac:dyDescent="0.25"/>
  <cols>
    <col min="1" max="1" width="15.5703125" bestFit="1" customWidth="1"/>
    <col min="2" max="2" width="15" style="2" customWidth="1"/>
    <col min="3" max="3" width="21.5703125" bestFit="1" customWidth="1"/>
    <col min="4" max="4" width="25.28515625" bestFit="1" customWidth="1"/>
  </cols>
  <sheetData>
    <row r="1" spans="1:4" x14ac:dyDescent="0.25">
      <c r="A1" t="s">
        <v>0</v>
      </c>
      <c r="B1" s="2" t="s">
        <v>6</v>
      </c>
      <c r="C1" s="1" t="s">
        <v>7</v>
      </c>
      <c r="D1" s="4" t="s">
        <v>8</v>
      </c>
    </row>
    <row r="2" spans="1:4" x14ac:dyDescent="0.25">
      <c r="A2" t="s">
        <v>1</v>
      </c>
      <c r="B2" s="9">
        <v>5</v>
      </c>
      <c r="C2" s="10">
        <v>30</v>
      </c>
      <c r="D2" s="5">
        <f>SUM(B2*C2)</f>
        <v>150</v>
      </c>
    </row>
    <row r="3" spans="1:4" x14ac:dyDescent="0.25">
      <c r="A3" t="s">
        <v>2</v>
      </c>
      <c r="B3" s="9">
        <v>5</v>
      </c>
      <c r="C3" s="10">
        <v>50</v>
      </c>
      <c r="D3" s="5">
        <f t="shared" ref="D3:D6" si="0">SUM(B3*C3)</f>
        <v>250</v>
      </c>
    </row>
    <row r="4" spans="1:4" x14ac:dyDescent="0.25">
      <c r="A4" t="s">
        <v>3</v>
      </c>
      <c r="B4" s="9">
        <v>7</v>
      </c>
      <c r="C4" s="10">
        <v>50</v>
      </c>
      <c r="D4" s="5">
        <f t="shared" si="0"/>
        <v>350</v>
      </c>
    </row>
    <row r="5" spans="1:4" x14ac:dyDescent="0.25">
      <c r="A5" t="s">
        <v>4</v>
      </c>
      <c r="B5" s="9">
        <v>7</v>
      </c>
      <c r="C5" s="10">
        <v>50</v>
      </c>
      <c r="D5" s="5">
        <f t="shared" si="0"/>
        <v>350</v>
      </c>
    </row>
    <row r="6" spans="1:4" x14ac:dyDescent="0.25">
      <c r="A6" t="s">
        <v>5</v>
      </c>
      <c r="B6" s="9">
        <v>10</v>
      </c>
      <c r="C6" s="10">
        <v>50</v>
      </c>
      <c r="D6" s="5">
        <f t="shared" si="0"/>
        <v>500</v>
      </c>
    </row>
    <row r="7" spans="1:4" x14ac:dyDescent="0.25">
      <c r="C7" s="6" t="s">
        <v>9</v>
      </c>
      <c r="D7" s="5">
        <f>SUM(D2:D6)</f>
        <v>1600</v>
      </c>
    </row>
    <row r="14" spans="1:4" x14ac:dyDescent="0.25">
      <c r="D14" t="s">
        <v>10</v>
      </c>
    </row>
  </sheetData>
  <printOptions gridLine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0CFFB-B4BC-4E9C-A80C-CED853697B79}">
  <dimension ref="A1:D2"/>
  <sheetViews>
    <sheetView workbookViewId="0">
      <selection activeCell="A3" sqref="A3"/>
    </sheetView>
  </sheetViews>
  <sheetFormatPr defaultRowHeight="15" x14ac:dyDescent="0.25"/>
  <cols>
    <col min="1" max="1" width="23.42578125" style="2" bestFit="1" customWidth="1"/>
    <col min="2" max="2" width="23.42578125" style="2" customWidth="1"/>
    <col min="3" max="3" width="27.5703125" customWidth="1"/>
    <col min="4" max="4" width="21.85546875" customWidth="1"/>
  </cols>
  <sheetData>
    <row r="1" spans="1:4" x14ac:dyDescent="0.25">
      <c r="A1" s="2" t="s">
        <v>11</v>
      </c>
      <c r="B1" s="2" t="s">
        <v>37</v>
      </c>
      <c r="C1" t="s">
        <v>12</v>
      </c>
      <c r="D1" t="s">
        <v>9</v>
      </c>
    </row>
    <row r="2" spans="1:4" x14ac:dyDescent="0.25">
      <c r="A2" s="9">
        <v>130</v>
      </c>
      <c r="B2" s="16">
        <v>3</v>
      </c>
      <c r="C2" s="10">
        <v>6</v>
      </c>
      <c r="D2" s="5">
        <f>SUM(A2*B2*C2)</f>
        <v>2340</v>
      </c>
    </row>
  </sheetData>
  <printOptions gridLines="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A68C-5990-4DAE-A960-B7FB41C7F4E5}">
  <dimension ref="A1:E5"/>
  <sheetViews>
    <sheetView workbookViewId="0">
      <selection activeCell="E4" sqref="E4"/>
    </sheetView>
  </sheetViews>
  <sheetFormatPr defaultRowHeight="15" x14ac:dyDescent="0.25"/>
  <cols>
    <col min="1" max="1" width="16.7109375" bestFit="1" customWidth="1"/>
    <col min="2" max="2" width="15" customWidth="1"/>
    <col min="3" max="3" width="19.5703125" bestFit="1" customWidth="1"/>
    <col min="4" max="4" width="17.28515625" style="2" customWidth="1"/>
    <col min="5" max="5" width="15.42578125" customWidth="1"/>
  </cols>
  <sheetData>
    <row r="1" spans="1:5" x14ac:dyDescent="0.25">
      <c r="A1" s="3" t="s">
        <v>13</v>
      </c>
      <c r="B1" s="3" t="s">
        <v>16</v>
      </c>
      <c r="C1" s="3" t="s">
        <v>14</v>
      </c>
      <c r="D1" s="17" t="s">
        <v>17</v>
      </c>
      <c r="E1" s="3" t="s">
        <v>9</v>
      </c>
    </row>
    <row r="2" spans="1:5" x14ac:dyDescent="0.25">
      <c r="A2" t="s">
        <v>15</v>
      </c>
      <c r="B2" s="10">
        <v>40</v>
      </c>
      <c r="C2" s="10">
        <v>6</v>
      </c>
      <c r="D2" s="9">
        <v>5</v>
      </c>
      <c r="E2" s="5">
        <f>SUM(B2*C2*D2)</f>
        <v>1200</v>
      </c>
    </row>
    <row r="3" spans="1:5" x14ac:dyDescent="0.25">
      <c r="A3" t="s">
        <v>18</v>
      </c>
      <c r="B3" s="10">
        <v>1</v>
      </c>
      <c r="C3" s="10">
        <v>6</v>
      </c>
      <c r="D3" s="9">
        <v>40</v>
      </c>
      <c r="E3" s="5">
        <f t="shared" ref="E3:E4" si="0">SUM(B3*C3*D3)</f>
        <v>240</v>
      </c>
    </row>
    <row r="4" spans="1:5" x14ac:dyDescent="0.25">
      <c r="A4" t="s">
        <v>19</v>
      </c>
      <c r="B4" s="10">
        <v>5</v>
      </c>
      <c r="C4" s="10">
        <v>12</v>
      </c>
      <c r="D4" s="7">
        <f>AVERAGE('Food planning costs'!B2:B6)</f>
        <v>6.8</v>
      </c>
      <c r="E4" s="5">
        <f t="shared" si="0"/>
        <v>408</v>
      </c>
    </row>
    <row r="5" spans="1:5" x14ac:dyDescent="0.25">
      <c r="D5" s="8" t="s">
        <v>9</v>
      </c>
      <c r="E5" s="5">
        <f>SUM(E2:E4)</f>
        <v>1848</v>
      </c>
    </row>
  </sheetData>
  <printOptions gridLines="1"/>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C866A-5A4F-45C4-BAB0-5413879AC889}">
  <dimension ref="A1:D21"/>
  <sheetViews>
    <sheetView workbookViewId="0">
      <selection activeCell="G28" sqref="G28"/>
    </sheetView>
  </sheetViews>
  <sheetFormatPr defaultRowHeight="15" x14ac:dyDescent="0.25"/>
  <cols>
    <col min="1" max="1" width="36.85546875" bestFit="1" customWidth="1"/>
    <col min="2" max="2" width="26.85546875" style="2" customWidth="1"/>
    <col min="4" max="4" width="10.5703125" bestFit="1" customWidth="1"/>
  </cols>
  <sheetData>
    <row r="1" spans="1:2" x14ac:dyDescent="0.25">
      <c r="A1" s="3" t="s">
        <v>20</v>
      </c>
      <c r="B1" s="17" t="s">
        <v>27</v>
      </c>
    </row>
    <row r="2" spans="1:2" x14ac:dyDescent="0.25">
      <c r="A2" s="10" t="s">
        <v>21</v>
      </c>
      <c r="B2" s="9">
        <v>50</v>
      </c>
    </row>
    <row r="3" spans="1:2" x14ac:dyDescent="0.25">
      <c r="A3" s="10" t="s">
        <v>22</v>
      </c>
      <c r="B3" s="9">
        <v>200</v>
      </c>
    </row>
    <row r="4" spans="1:2" x14ac:dyDescent="0.25">
      <c r="A4" s="10" t="s">
        <v>23</v>
      </c>
      <c r="B4" s="9">
        <v>100</v>
      </c>
    </row>
    <row r="5" spans="1:2" x14ac:dyDescent="0.25">
      <c r="A5" s="10" t="s">
        <v>54</v>
      </c>
      <c r="B5" s="9">
        <v>200</v>
      </c>
    </row>
    <row r="6" spans="1:2" x14ac:dyDescent="0.25">
      <c r="A6" s="10" t="s">
        <v>24</v>
      </c>
      <c r="B6" s="9">
        <v>75</v>
      </c>
    </row>
    <row r="7" spans="1:2" x14ac:dyDescent="0.25">
      <c r="A7" s="10" t="s">
        <v>25</v>
      </c>
      <c r="B7" s="9">
        <v>150</v>
      </c>
    </row>
    <row r="8" spans="1:2" x14ac:dyDescent="0.25">
      <c r="A8" s="10" t="s">
        <v>26</v>
      </c>
      <c r="B8" s="9">
        <v>800</v>
      </c>
    </row>
    <row r="9" spans="1:2" x14ac:dyDescent="0.25">
      <c r="A9" s="10" t="s">
        <v>28</v>
      </c>
      <c r="B9" s="9">
        <v>100</v>
      </c>
    </row>
    <row r="10" spans="1:2" x14ac:dyDescent="0.25">
      <c r="A10" s="13" t="s">
        <v>36</v>
      </c>
      <c r="B10" s="9">
        <v>200</v>
      </c>
    </row>
    <row r="11" spans="1:2" x14ac:dyDescent="0.25">
      <c r="A11" s="10" t="s">
        <v>53</v>
      </c>
      <c r="B11" s="9">
        <v>300</v>
      </c>
    </row>
    <row r="12" spans="1:2" x14ac:dyDescent="0.25">
      <c r="A12" s="10" t="s">
        <v>55</v>
      </c>
      <c r="B12" s="9">
        <v>200</v>
      </c>
    </row>
    <row r="13" spans="1:2" x14ac:dyDescent="0.25">
      <c r="A13" s="10"/>
      <c r="B13" s="9"/>
    </row>
    <row r="14" spans="1:2" x14ac:dyDescent="0.25">
      <c r="A14" s="10"/>
      <c r="B14" s="9"/>
    </row>
    <row r="15" spans="1:2" x14ac:dyDescent="0.25">
      <c r="A15" s="10"/>
      <c r="B15" s="9"/>
    </row>
    <row r="16" spans="1:2" x14ac:dyDescent="0.25">
      <c r="A16" s="10"/>
      <c r="B16" s="9"/>
    </row>
    <row r="17" spans="1:4" x14ac:dyDescent="0.25">
      <c r="A17" s="10"/>
      <c r="B17" s="9"/>
    </row>
    <row r="18" spans="1:4" x14ac:dyDescent="0.25">
      <c r="A18" s="10"/>
      <c r="B18" s="9"/>
    </row>
    <row r="19" spans="1:4" x14ac:dyDescent="0.25">
      <c r="A19" s="10"/>
      <c r="B19" s="9"/>
    </row>
    <row r="20" spans="1:4" x14ac:dyDescent="0.25">
      <c r="A20" s="10"/>
      <c r="B20" s="9"/>
    </row>
    <row r="21" spans="1:4" x14ac:dyDescent="0.25">
      <c r="C21" s="6" t="s">
        <v>9</v>
      </c>
      <c r="D21" s="5">
        <f>SUM(B2:B20)</f>
        <v>2375</v>
      </c>
    </row>
  </sheetData>
  <printOptions gridLines="1"/>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E1F7-6B18-451F-9237-1BEFF72D75DB}">
  <dimension ref="A1:B6"/>
  <sheetViews>
    <sheetView workbookViewId="0">
      <selection activeCell="H18" sqref="H18"/>
    </sheetView>
  </sheetViews>
  <sheetFormatPr defaultRowHeight="15" x14ac:dyDescent="0.25"/>
  <cols>
    <col min="1" max="1" width="27.42578125" style="11" bestFit="1" customWidth="1"/>
    <col min="2" max="2" width="27.85546875" customWidth="1"/>
  </cols>
  <sheetData>
    <row r="1" spans="1:2" x14ac:dyDescent="0.25">
      <c r="A1" s="12" t="s">
        <v>34</v>
      </c>
      <c r="B1" s="3" t="s">
        <v>35</v>
      </c>
    </row>
    <row r="2" spans="1:2" x14ac:dyDescent="0.25">
      <c r="A2" s="11" t="s">
        <v>30</v>
      </c>
      <c r="B2" s="5">
        <f>SUM('Food planning costs'!D7)</f>
        <v>1600</v>
      </c>
    </row>
    <row r="3" spans="1:2" x14ac:dyDescent="0.25">
      <c r="A3" s="11" t="s">
        <v>31</v>
      </c>
      <c r="B3" s="5">
        <f>SUM('Hotel cost'!D2)</f>
        <v>2340</v>
      </c>
    </row>
    <row r="4" spans="1:2" x14ac:dyDescent="0.25">
      <c r="A4" s="11" t="s">
        <v>32</v>
      </c>
      <c r="B4" s="5">
        <f>SUM('Dignitaries hospitality'!E5)</f>
        <v>1848</v>
      </c>
    </row>
    <row r="5" spans="1:2" x14ac:dyDescent="0.25">
      <c r="A5" s="11" t="s">
        <v>33</v>
      </c>
      <c r="B5" s="5">
        <f>SUM('Other cost to host meeting'!D21)</f>
        <v>2375</v>
      </c>
    </row>
    <row r="6" spans="1:2" x14ac:dyDescent="0.25">
      <c r="A6" s="12" t="s">
        <v>29</v>
      </c>
      <c r="B6" s="15">
        <f>SUM(B2:B5)</f>
        <v>8163</v>
      </c>
    </row>
  </sheetData>
  <printOptions gridLines="1"/>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C88D-FD91-4C06-81BA-943AAFC2DED4}">
  <dimension ref="A1:F7"/>
  <sheetViews>
    <sheetView workbookViewId="0">
      <selection activeCell="E17" sqref="E17"/>
    </sheetView>
  </sheetViews>
  <sheetFormatPr defaultRowHeight="15" x14ac:dyDescent="0.25"/>
  <cols>
    <col min="1" max="1" width="15.5703125" bestFit="1" customWidth="1"/>
    <col min="2" max="2" width="16.28515625" bestFit="1" customWidth="1"/>
    <col min="3" max="3" width="21.5703125" style="2" bestFit="1" customWidth="1"/>
    <col min="4" max="4" width="27.42578125" customWidth="1"/>
    <col min="5" max="5" width="22.5703125" bestFit="1" customWidth="1"/>
    <col min="6" max="6" width="12.42578125" bestFit="1" customWidth="1"/>
  </cols>
  <sheetData>
    <row r="1" spans="1:6" s="3" customFormat="1" x14ac:dyDescent="0.25">
      <c r="A1" s="3" t="s">
        <v>0</v>
      </c>
      <c r="B1" s="17" t="s">
        <v>6</v>
      </c>
      <c r="C1" s="17" t="s">
        <v>49</v>
      </c>
      <c r="D1" s="3" t="s">
        <v>50</v>
      </c>
      <c r="E1" s="22" t="s">
        <v>7</v>
      </c>
      <c r="F1" s="3" t="s">
        <v>51</v>
      </c>
    </row>
    <row r="2" spans="1:6" x14ac:dyDescent="0.25">
      <c r="A2" t="s">
        <v>1</v>
      </c>
      <c r="B2" s="5">
        <f>SUM('Food planning costs'!B2)</f>
        <v>5</v>
      </c>
      <c r="C2" s="9">
        <v>12</v>
      </c>
      <c r="D2" s="5">
        <f>SUM(C2-B2)</f>
        <v>7</v>
      </c>
      <c r="E2" s="4">
        <f>SUM('Food planning costs'!C2)</f>
        <v>30</v>
      </c>
      <c r="F2" s="5">
        <f>SUM(E2*D2)</f>
        <v>210</v>
      </c>
    </row>
    <row r="3" spans="1:6" x14ac:dyDescent="0.25">
      <c r="A3" t="s">
        <v>2</v>
      </c>
      <c r="B3" s="5">
        <f>SUM('Food planning costs'!B3)</f>
        <v>5</v>
      </c>
      <c r="C3" s="9">
        <v>12</v>
      </c>
      <c r="D3" s="5">
        <f t="shared" ref="D3:D6" si="0">SUM(C3-B3)</f>
        <v>7</v>
      </c>
      <c r="E3" s="4">
        <f>SUM('Food planning costs'!C3)</f>
        <v>50</v>
      </c>
      <c r="F3" s="5">
        <f t="shared" ref="F3:F6" si="1">SUM(E3*D3)</f>
        <v>350</v>
      </c>
    </row>
    <row r="4" spans="1:6" x14ac:dyDescent="0.25">
      <c r="A4" t="s">
        <v>3</v>
      </c>
      <c r="B4" s="5">
        <f>SUM('Food planning costs'!B4)</f>
        <v>7</v>
      </c>
      <c r="C4" s="9">
        <v>15</v>
      </c>
      <c r="D4" s="5">
        <f t="shared" si="0"/>
        <v>8</v>
      </c>
      <c r="E4" s="4">
        <f>SUM('Food planning costs'!C4)</f>
        <v>50</v>
      </c>
      <c r="F4" s="5">
        <f t="shared" si="1"/>
        <v>400</v>
      </c>
    </row>
    <row r="5" spans="1:6" x14ac:dyDescent="0.25">
      <c r="A5" t="s">
        <v>4</v>
      </c>
      <c r="B5" s="5">
        <f>SUM('Food planning costs'!B5)</f>
        <v>7</v>
      </c>
      <c r="C5" s="9">
        <v>15</v>
      </c>
      <c r="D5" s="5">
        <f t="shared" si="0"/>
        <v>8</v>
      </c>
      <c r="E5" s="4">
        <f>SUM('Food planning costs'!C5)</f>
        <v>50</v>
      </c>
      <c r="F5" s="5">
        <f t="shared" si="1"/>
        <v>400</v>
      </c>
    </row>
    <row r="6" spans="1:6" x14ac:dyDescent="0.25">
      <c r="A6" t="s">
        <v>5</v>
      </c>
      <c r="B6" s="5">
        <f>SUM('Food planning costs'!B6)</f>
        <v>10</v>
      </c>
      <c r="C6" s="9">
        <v>25</v>
      </c>
      <c r="D6" s="5">
        <f t="shared" si="0"/>
        <v>15</v>
      </c>
      <c r="E6" s="4">
        <f>SUM('Food planning costs'!C6)</f>
        <v>50</v>
      </c>
      <c r="F6" s="5">
        <f t="shared" si="1"/>
        <v>750</v>
      </c>
    </row>
    <row r="7" spans="1:6" x14ac:dyDescent="0.25">
      <c r="E7" s="3" t="s">
        <v>9</v>
      </c>
      <c r="F7" s="15">
        <f>SUM(F2:F6)</f>
        <v>2110</v>
      </c>
    </row>
  </sheetData>
  <printOptions gridLines="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09EC-C4CE-413B-B671-6C6E728492EE}">
  <dimension ref="A1:D14"/>
  <sheetViews>
    <sheetView tabSelected="1" workbookViewId="0">
      <selection activeCell="M22" sqref="M22"/>
    </sheetView>
  </sheetViews>
  <sheetFormatPr defaultRowHeight="15" x14ac:dyDescent="0.25"/>
  <cols>
    <col min="1" max="1" width="24.140625" bestFit="1" customWidth="1"/>
    <col min="2" max="2" width="9.140625" style="19"/>
    <col min="3" max="3" width="19" style="2" customWidth="1"/>
    <col min="4" max="4" width="11.28515625" bestFit="1" customWidth="1"/>
  </cols>
  <sheetData>
    <row r="1" spans="1:4" x14ac:dyDescent="0.25">
      <c r="A1" s="3" t="s">
        <v>38</v>
      </c>
      <c r="B1" s="18" t="s">
        <v>45</v>
      </c>
      <c r="C1" s="17" t="s">
        <v>46</v>
      </c>
      <c r="D1" s="3" t="s">
        <v>47</v>
      </c>
    </row>
    <row r="2" spans="1:4" x14ac:dyDescent="0.25">
      <c r="A2" s="4" t="s">
        <v>40</v>
      </c>
      <c r="B2" s="16">
        <v>30</v>
      </c>
      <c r="C2" s="7">
        <v>10</v>
      </c>
      <c r="D2" s="5">
        <f>SUM(C2*B2)</f>
        <v>300</v>
      </c>
    </row>
    <row r="3" spans="1:4" x14ac:dyDescent="0.25">
      <c r="A3" s="4" t="s">
        <v>39</v>
      </c>
      <c r="B3" s="16">
        <v>20</v>
      </c>
      <c r="C3" s="7">
        <v>10</v>
      </c>
      <c r="D3" s="5">
        <f t="shared" ref="D3:D7" si="0">SUM(C3*B3)</f>
        <v>200</v>
      </c>
    </row>
    <row r="4" spans="1:4" x14ac:dyDescent="0.25">
      <c r="A4" s="4" t="s">
        <v>42</v>
      </c>
      <c r="B4" s="16">
        <v>30</v>
      </c>
      <c r="C4" s="7">
        <v>25</v>
      </c>
      <c r="D4" s="5">
        <f t="shared" si="0"/>
        <v>750</v>
      </c>
    </row>
    <row r="5" spans="1:4" x14ac:dyDescent="0.25">
      <c r="A5" s="4" t="s">
        <v>41</v>
      </c>
      <c r="B5" s="16">
        <v>20</v>
      </c>
      <c r="C5" s="7">
        <v>0</v>
      </c>
      <c r="D5" s="5">
        <f t="shared" si="0"/>
        <v>0</v>
      </c>
    </row>
    <row r="6" spans="1:4" x14ac:dyDescent="0.25">
      <c r="A6" s="4" t="s">
        <v>43</v>
      </c>
      <c r="B6" s="16">
        <v>10</v>
      </c>
      <c r="C6" s="7">
        <v>35</v>
      </c>
      <c r="D6" s="5">
        <f t="shared" si="0"/>
        <v>350</v>
      </c>
    </row>
    <row r="7" spans="1:4" x14ac:dyDescent="0.25">
      <c r="A7" s="4" t="s">
        <v>44</v>
      </c>
      <c r="B7" s="16">
        <v>10</v>
      </c>
      <c r="C7" s="7">
        <v>10</v>
      </c>
      <c r="D7" s="5">
        <f t="shared" si="0"/>
        <v>100</v>
      </c>
    </row>
    <row r="8" spans="1:4" x14ac:dyDescent="0.25">
      <c r="C8" s="20" t="s">
        <v>38</v>
      </c>
      <c r="D8" s="21">
        <f>SUM(D2:D7)</f>
        <v>1700</v>
      </c>
    </row>
    <row r="9" spans="1:4" x14ac:dyDescent="0.25">
      <c r="C9" s="20" t="s">
        <v>48</v>
      </c>
      <c r="D9" s="21">
        <f>SUM('Food offset cost'!F7)</f>
        <v>2110</v>
      </c>
    </row>
    <row r="10" spans="1:4" x14ac:dyDescent="0.25">
      <c r="C10" s="20" t="s">
        <v>9</v>
      </c>
      <c r="D10" s="21">
        <f>SUM(D8:D9)</f>
        <v>3810</v>
      </c>
    </row>
    <row r="14" spans="1:4" x14ac:dyDescent="0.25">
      <c r="C14" s="23" t="s">
        <v>56</v>
      </c>
      <c r="D14" s="24">
        <f>SUM(D10-'Total cost for hosting'!B6)</f>
        <v>-4353</v>
      </c>
    </row>
  </sheetData>
  <printOptions gridLine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Food planning costs</vt:lpstr>
      <vt:lpstr>Hotel cost</vt:lpstr>
      <vt:lpstr>Dignitaries hospitality</vt:lpstr>
      <vt:lpstr>Other cost to host meeting</vt:lpstr>
      <vt:lpstr>Total cost for hosting</vt:lpstr>
      <vt:lpstr>Food offset cost</vt:lpstr>
      <vt:lpstr>Income from Registration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Muir</dc:creator>
  <cp:lastModifiedBy>Justin Muir</cp:lastModifiedBy>
  <cp:lastPrinted>2024-04-12T21:06:09Z</cp:lastPrinted>
  <dcterms:created xsi:type="dcterms:W3CDTF">2024-04-08T15:49:07Z</dcterms:created>
  <dcterms:modified xsi:type="dcterms:W3CDTF">2024-04-14T20:13:22Z</dcterms:modified>
</cp:coreProperties>
</file>